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600" yWindow="30" windowWidth="13980" windowHeight="8325" activeTab="0"/>
  </bookViews>
  <sheets>
    <sheet name="Abrechnungsherleitung" sheetId="1" r:id="rId1"/>
  </sheets>
  <definedNames>
    <definedName name="_xlnm.Print_Area" localSheetId="0">'Abrechnungsherleitung'!$A$1:$H$84</definedName>
  </definedNames>
  <calcPr fullCalcOnLoad="1"/>
</workbook>
</file>

<file path=xl/comments1.xml><?xml version="1.0" encoding="utf-8"?>
<comments xmlns="http://schemas.openxmlformats.org/spreadsheetml/2006/main">
  <authors>
    <author>dvetter</author>
    <author>Vetter, Dieter</author>
  </authors>
  <commentList>
    <comment ref="E32" authorId="0">
      <text>
        <r>
          <rPr>
            <b/>
            <sz val="8"/>
            <rFont val="Tahoma"/>
            <family val="2"/>
          </rPr>
          <t>Bitte negatives Vorzeichen eingeben!</t>
        </r>
      </text>
    </comment>
    <comment ref="E37" authorId="0">
      <text>
        <r>
          <rPr>
            <b/>
            <sz val="8"/>
            <rFont val="Tahoma"/>
            <family val="2"/>
          </rPr>
          <t>Bitte negatives Vorzeichen eingeben!</t>
        </r>
      </text>
    </comment>
    <comment ref="E38" authorId="0">
      <text>
        <r>
          <rPr>
            <b/>
            <sz val="8"/>
            <rFont val="Tahoma"/>
            <family val="2"/>
          </rPr>
          <t>Bitte negatives Vorzeichen eingeben!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Bitte geben Sie einen fiktiv kalkulierten Zeitlohn </t>
        </r>
        <r>
          <rPr>
            <sz val="8"/>
            <rFont val="Tahoma"/>
            <family val="2"/>
          </rPr>
          <t xml:space="preserve">(netto inkl. Maschinenführer) </t>
        </r>
        <r>
          <rPr>
            <b/>
            <sz val="8"/>
            <rFont val="Tahoma"/>
            <family val="2"/>
          </rPr>
          <t xml:space="preserve">an.
</t>
        </r>
        <r>
          <rPr>
            <sz val="8"/>
            <rFont val="Tahoma"/>
            <family val="2"/>
          </rPr>
          <t xml:space="preserve">
Auf Basis des eingegebenen Wertes wird der Grundpreis je Stückmassestufe unter Einbeziehung der vorgegebenen Leistung berechnet. Das Angebot bezieht sich ausschließlich auf die Grundpreise je Stückmassestufe zu-/abzgl. der vorgegebenen Zu-/Abschläge.
Die vorgegebenen Leistungswerte beruhen auf betriebsinterne Zeitstudien.
Arbeiten im Zeitlohn sind gesondert auszuhandeln!</t>
        </r>
      </text>
    </comment>
    <comment ref="E43" authorId="1">
      <text>
        <r>
          <rPr>
            <b/>
            <sz val="8"/>
            <rFont val="Tahoma"/>
            <family val="2"/>
          </rPr>
          <t>Anzahl ggf. auch mehrfaches Aufziehen auf Anforderung des AG</t>
        </r>
      </text>
    </comment>
    <comment ref="E44" authorId="1">
      <text>
        <r>
          <rPr>
            <b/>
            <sz val="8"/>
            <rFont val="Tahoma"/>
            <family val="2"/>
          </rPr>
          <t>Anzahl mit Bändern gerückte fm oR</t>
        </r>
      </text>
    </comment>
    <comment ref="E45" authorId="1">
      <text>
        <r>
          <rPr>
            <b/>
            <sz val="8"/>
            <rFont val="Tahoma"/>
            <family val="2"/>
          </rPr>
          <t>Anzahl mit Bändern gerückte rm mR</t>
        </r>
      </text>
    </comment>
  </commentList>
</comments>
</file>

<file path=xl/sharedStrings.xml><?xml version="1.0" encoding="utf-8"?>
<sst xmlns="http://schemas.openxmlformats.org/spreadsheetml/2006/main" count="126" uniqueCount="96">
  <si>
    <t>bis</t>
  </si>
  <si>
    <t>über</t>
  </si>
  <si>
    <t>Befahrbarkeit</t>
  </si>
  <si>
    <t>Sammelhieb</t>
  </si>
  <si>
    <t>Schlagordnung</t>
  </si>
  <si>
    <t>Bereich</t>
  </si>
  <si>
    <t>Verjüngung</t>
  </si>
  <si>
    <t>+ 10 %</t>
  </si>
  <si>
    <t>+ 15 %</t>
  </si>
  <si>
    <t>+ 30 %</t>
  </si>
  <si>
    <t>+ 5 %</t>
  </si>
  <si>
    <t>&gt; 500m</t>
  </si>
  <si>
    <t>+ 20 %</t>
  </si>
  <si>
    <t>Sortimente an Gasse vorkonzentriert</t>
  </si>
  <si>
    <t>- 30 %</t>
  </si>
  <si>
    <t>- 35 %</t>
  </si>
  <si>
    <t>- 15 %</t>
  </si>
  <si>
    <t>&gt; 20 - 30 %</t>
  </si>
  <si>
    <t>&gt; 10 - 20 %</t>
  </si>
  <si>
    <t>&lt; 5 %</t>
  </si>
  <si>
    <t>&gt; 50 m</t>
  </si>
  <si>
    <t>&gt; 40 - 50 m</t>
  </si>
  <si>
    <t>&gt; 30 - 40 m</t>
  </si>
  <si>
    <t>&gt; 20 - 30 m</t>
  </si>
  <si>
    <t>&gt; 400 - 500 m</t>
  </si>
  <si>
    <t>&gt; 300 - 400 m</t>
  </si>
  <si>
    <t>&gt; 200 - 300 m</t>
  </si>
  <si>
    <t>&gt; 45 %</t>
  </si>
  <si>
    <t>&gt; 30 - 45 %</t>
  </si>
  <si>
    <t>im Landesbetrieb Wald und Holz NRW,</t>
  </si>
  <si>
    <t>Unternehmer:</t>
  </si>
  <si>
    <t>Forsbetriebsbezirk:</t>
  </si>
  <si>
    <t>Mittlere Hangneigung</t>
  </si>
  <si>
    <t>Mittlere Rückeentfernung</t>
  </si>
  <si>
    <t>Mittlere Beiseilentfernung</t>
  </si>
  <si>
    <r>
      <t xml:space="preserve">Länge
</t>
    </r>
    <r>
      <rPr>
        <sz val="10"/>
        <rFont val="Arial"/>
        <family val="2"/>
      </rPr>
      <t>(m)</t>
    </r>
  </si>
  <si>
    <t>Bestandesschäden verbleibender
Bestand</t>
  </si>
  <si>
    <t>&gt; 3 Sortimente</t>
  </si>
  <si>
    <r>
      <t xml:space="preserve">Sortimentsvielfalt </t>
    </r>
    <r>
      <rPr>
        <sz val="8"/>
        <rFont val="Arial"/>
        <family val="2"/>
      </rPr>
      <t>bei &gt; 3 % der Hiebsmasse</t>
    </r>
  </si>
  <si>
    <t>Bezeichnung</t>
  </si>
  <si>
    <t>Höhe</t>
  </si>
  <si>
    <t>Abrechnungsherleitung Holzbringungsarbeiten</t>
  </si>
  <si>
    <t>Ausschreibung- Nr./Angebot vom:</t>
  </si>
  <si>
    <t>Revierteil/Abteilung:</t>
  </si>
  <si>
    <t>hohe u. dichte Verj.</t>
  </si>
  <si>
    <t>Summe
Zu-
Abschläge</t>
  </si>
  <si>
    <r>
      <t>Summe</t>
    </r>
    <r>
      <rPr>
        <sz val="10"/>
        <rFont val="Arial"/>
        <family val="0"/>
      </rPr>
      <t xml:space="preserve">
(€)</t>
    </r>
  </si>
  <si>
    <t>Baumarten:</t>
  </si>
  <si>
    <t>Bemerkungen</t>
  </si>
  <si>
    <t>Summe Zu-/Abschläge:</t>
  </si>
  <si>
    <t>Zu-/Abschlags-
höhe</t>
  </si>
  <si>
    <t>Gesamtsumme:</t>
  </si>
  <si>
    <r>
      <t xml:space="preserve">Abrechnungs-
menge
</t>
    </r>
    <r>
      <rPr>
        <sz val="10"/>
        <rFont val="Arial"/>
        <family val="2"/>
      </rPr>
      <t>(rm)</t>
    </r>
  </si>
  <si>
    <t>netto</t>
  </si>
  <si>
    <r>
      <t>Endpreis</t>
    </r>
    <r>
      <rPr>
        <sz val="10"/>
        <rFont val="Arial"/>
        <family val="0"/>
      </rPr>
      <t xml:space="preserve">
(€/fm oR)
</t>
    </r>
    <r>
      <rPr>
        <sz val="8"/>
        <rFont val="Arial"/>
        <family val="2"/>
      </rPr>
      <t>gerundet</t>
    </r>
  </si>
  <si>
    <r>
      <t>Endpreis</t>
    </r>
    <r>
      <rPr>
        <sz val="10"/>
        <rFont val="Arial"/>
        <family val="0"/>
      </rPr>
      <t xml:space="preserve">
(€/rm)
</t>
    </r>
    <r>
      <rPr>
        <sz val="8"/>
        <rFont val="Arial"/>
        <family val="2"/>
      </rPr>
      <t>gerundet</t>
    </r>
  </si>
  <si>
    <t>fm oR =</t>
  </si>
  <si>
    <t>bis + 20%</t>
  </si>
  <si>
    <t>+ 5 bis + 30 %</t>
  </si>
  <si>
    <t>+ 5 bis +15 %</t>
  </si>
  <si>
    <t>Summe
Zu-/
Abschläge</t>
  </si>
  <si>
    <r>
      <t>Stückmassestufe</t>
    </r>
    <r>
      <rPr>
        <sz val="10"/>
        <rFont val="Arial"/>
        <family val="0"/>
      </rPr>
      <t xml:space="preserve">
(fm oR)</t>
    </r>
  </si>
  <si>
    <t>Hinweis zur Dateneingabe:</t>
  </si>
  <si>
    <t>Eingaben sind ausschließlich in die gelb hinterlegten Felder möglich.</t>
  </si>
  <si>
    <t>Das Formular entbindet den Unternehmer nicht von der eigenständigen Anfertigung einer Rechnung.</t>
  </si>
  <si>
    <r>
      <t>Leistung</t>
    </r>
    <r>
      <rPr>
        <sz val="10"/>
        <rFont val="Arial"/>
        <family val="2"/>
      </rPr>
      <t xml:space="preserve">
(fm oR/Std.)</t>
    </r>
  </si>
  <si>
    <r>
      <t>Leistung</t>
    </r>
    <r>
      <rPr>
        <sz val="10"/>
        <rFont val="Arial"/>
        <family val="2"/>
      </rPr>
      <t xml:space="preserve">
(rm/Std.)</t>
    </r>
  </si>
  <si>
    <t>Summe Schichtholz:</t>
  </si>
  <si>
    <r>
      <t>Grundpreis</t>
    </r>
    <r>
      <rPr>
        <sz val="10"/>
        <rFont val="Arial"/>
        <family val="0"/>
      </rPr>
      <t xml:space="preserve">
(€/fm oR)
</t>
    </r>
    <r>
      <rPr>
        <sz val="8"/>
        <rFont val="Arial"/>
        <family val="2"/>
      </rPr>
      <t>gerundet</t>
    </r>
  </si>
  <si>
    <t>Das Formular zeigt die berechneten Werte auf zwei Dezimalstellen gerundet an und rechnet gerundet weiter.</t>
  </si>
  <si>
    <t>I. Lang- und Kurzholz</t>
  </si>
  <si>
    <t>Summe Lang- und Kurzholz:</t>
  </si>
  <si>
    <r>
      <t>schlecht</t>
    </r>
    <r>
      <rPr>
        <vertAlign val="superscript"/>
        <sz val="10"/>
        <rFont val="Arial"/>
        <family val="2"/>
      </rPr>
      <t>1</t>
    </r>
  </si>
  <si>
    <r>
      <t>verstr. Hiebsanfall</t>
    </r>
    <r>
      <rPr>
        <vertAlign val="superscript"/>
        <sz val="8"/>
        <rFont val="Arial"/>
        <family val="2"/>
      </rPr>
      <t>2</t>
    </r>
  </si>
  <si>
    <r>
      <t>nicht eingehalten</t>
    </r>
    <r>
      <rPr>
        <vertAlign val="superscript"/>
        <sz val="8"/>
        <rFont val="Arial"/>
        <family val="2"/>
      </rPr>
      <t>3</t>
    </r>
  </si>
  <si>
    <t>Abrechnung im Zeitlohn (gesondert auszuhandeln)!</t>
  </si>
  <si>
    <r>
      <rPr>
        <b/>
        <sz val="8"/>
        <rFont val="Arial"/>
        <family val="2"/>
      </rPr>
      <t>Abrechnungs-
menge je Sortiment</t>
    </r>
    <r>
      <rPr>
        <sz val="8"/>
        <rFont val="Arial"/>
        <family val="2"/>
      </rPr>
      <t xml:space="preserve">
(fm oR)</t>
    </r>
  </si>
  <si>
    <t>Besondere Arbeitsausführung</t>
  </si>
  <si>
    <r>
      <t>Bändereinsatz</t>
    </r>
    <r>
      <rPr>
        <vertAlign val="superscript"/>
        <sz val="10"/>
        <rFont val="Arial"/>
        <family val="2"/>
      </rPr>
      <t>4</t>
    </r>
  </si>
  <si>
    <t>Aufziehen je Bandpaar</t>
  </si>
  <si>
    <t>Pauschale je fm oR</t>
  </si>
  <si>
    <t>Pauschale je rm mR</t>
  </si>
  <si>
    <r>
      <t xml:space="preserve">4  </t>
    </r>
    <r>
      <rPr>
        <sz val="7"/>
        <rFont val="Arial"/>
        <family val="2"/>
      </rPr>
      <t>auf Anforderung des Auftraggebers bei Einsatz von Traktions-, Trag- oder Kombibändern aus Stahl oder Kunststoff, keine Ketten.
  Voraussetzung: Je Bogieachse müssen Bänder vorgehalten werden (bei 8-Radmaschinen 2 Bandpaare).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</si>
  <si>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wenn Blöcke, Felsen oder Stücke auf mehr als 1/3 der Länge der Rückegassen mehr als 50 cm über das Bodenniveau ragen.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</si>
  <si>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>bis 20 Efm/ha, alternativ Abrechnung im Zeitlohn (separat fallweise zu verhandeln).</t>
    </r>
  </si>
  <si>
    <r>
      <t xml:space="preserve">3 </t>
    </r>
    <r>
      <rPr>
        <sz val="7"/>
        <rFont val="Arial"/>
        <family val="2"/>
      </rPr>
      <t>wenn bei mehr als 1/4 des zu rückenden Holzes (Stückzahl) die Schlagordnung nicht eingehalten wurde.</t>
    </r>
  </si>
  <si>
    <r>
      <t xml:space="preserve">III. Zu-/Abschläge </t>
    </r>
    <r>
      <rPr>
        <sz val="8"/>
        <rFont val="Arial"/>
        <family val="2"/>
      </rPr>
      <t>(auf den Grundpreis, bis auf Bändereinsatz)</t>
    </r>
  </si>
  <si>
    <r>
      <t xml:space="preserve">Angebotener fiktiv kalkulierter Zeitlohn </t>
    </r>
    <r>
      <rPr>
        <sz val="8"/>
        <rFont val="Arial"/>
        <family val="2"/>
      </rPr>
      <t>(</t>
    </r>
    <r>
      <rPr>
        <u val="single"/>
        <sz val="8"/>
        <rFont val="Arial"/>
        <family val="2"/>
      </rPr>
      <t>netto</t>
    </r>
    <r>
      <rPr>
        <sz val="8"/>
        <rFont val="Arial"/>
        <family val="2"/>
      </rPr>
      <t xml:space="preserve"> inkl. Maschinenführer)</t>
    </r>
    <r>
      <rPr>
        <b/>
        <sz val="12"/>
        <rFont val="Arial"/>
        <family val="2"/>
      </rPr>
      <t>:</t>
    </r>
  </si>
  <si>
    <r>
      <t>II. Schichtholz</t>
    </r>
    <r>
      <rPr>
        <b/>
        <vertAlign val="superscript"/>
        <sz val="11"/>
        <rFont val="Arial"/>
        <family val="2"/>
      </rPr>
      <t xml:space="preserve"> 
</t>
    </r>
    <r>
      <rPr>
        <sz val="8"/>
        <rFont val="Arial"/>
        <family val="2"/>
      </rPr>
      <t>(kranerreichbar i. d. R. aus motormanueller Aufarbeitung reine Kurzholzschläge, bis 3 m)</t>
    </r>
  </si>
  <si>
    <r>
      <t>Grundpreis</t>
    </r>
    <r>
      <rPr>
        <sz val="10"/>
        <rFont val="Arial"/>
        <family val="2"/>
      </rPr>
      <t xml:space="preserve">
(€/rm mR)
</t>
    </r>
    <r>
      <rPr>
        <sz val="8"/>
        <rFont val="Arial"/>
        <family val="2"/>
      </rPr>
      <t>gerundet</t>
    </r>
  </si>
  <si>
    <t>rm mR =</t>
  </si>
  <si>
    <r>
      <t xml:space="preserve">Summe
</t>
    </r>
    <r>
      <rPr>
        <sz val="10"/>
        <rFont val="Arial"/>
        <family val="2"/>
      </rPr>
      <t>(€)</t>
    </r>
  </si>
  <si>
    <t>Anzahl Aufziehen
Bandpaare/
mit Bändern gerückte Holzmengen</t>
  </si>
  <si>
    <t>Endpreis Aufziehen sowie gerückte Mengen</t>
  </si>
  <si>
    <t>Summe Bändereinsatz:</t>
  </si>
  <si>
    <t>Formular Stand 11.12.2013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</si>
</sst>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_-* #,##0.000\ _D_M_-;\-* #,##0.000\ _D_M_-;_-* &quot;-&quot;??\ _D_M_-;_-@_-"/>
    <numFmt numFmtId="180" formatCode="_-* #,##0.0\ _D_M_-;\-* #,##0.0\ _D_M_-;_-* &quot;-&quot;??\ _D_M_-;_-@_-"/>
    <numFmt numFmtId="181" formatCode="_-* #,##0\ _D_M_-;\-* #,##0\ _D_M_-;_-* &quot;-&quot;??\ _D_M_-;_-@_-"/>
    <numFmt numFmtId="182" formatCode="0.0000000000"/>
    <numFmt numFmtId="183" formatCode="0.00000000000"/>
    <numFmt numFmtId="184" formatCode="0.000000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#,##0.00\ &quot;€&quot;"/>
    <numFmt numFmtId="189" formatCode="[$€-2]\ #,##0.00_);[Red]\([$€-2]\ #,##0.00\)"/>
    <numFmt numFmtId="190" formatCode="[$-407]dddd\,\ d\.\ mmmm\ yyyy"/>
    <numFmt numFmtId="191" formatCode="#,##0.000"/>
    <numFmt numFmtId="192" formatCode="#,##0.0000"/>
    <numFmt numFmtId="193" formatCode="#,##0.00000"/>
    <numFmt numFmtId="194" formatCode="#,##0.00_ ;[Red]\-#,##0.00\ "/>
    <numFmt numFmtId="195" formatCode="#,##0.000_ ;[Red]\-#,##0.000\ "/>
    <numFmt numFmtId="196" formatCode="#,##0.0000_ ;[Red]\-#,##0.0000\ "/>
    <numFmt numFmtId="197" formatCode="#,##0.00000_ ;[Red]\-#,##0.00000\ "/>
    <numFmt numFmtId="198" formatCode="#,##0.000000_ ;[Red]\-#,##0.000000\ "/>
    <numFmt numFmtId="199" formatCode="#,##0.0_ ;[Red]\-#,##0.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7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vertAlign val="superscript"/>
      <sz val="11"/>
      <name val="Arial"/>
      <family val="2"/>
    </font>
    <font>
      <sz val="9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" fontId="7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 wrapText="1"/>
      <protection/>
    </xf>
    <xf numFmtId="4" fontId="12" fillId="0" borderId="10" xfId="0" applyNumberFormat="1" applyFont="1" applyBorder="1" applyAlignment="1" applyProtection="1">
      <alignment/>
      <protection/>
    </xf>
    <xf numFmtId="9" fontId="2" fillId="33" borderId="10" xfId="0" applyNumberFormat="1" applyFont="1" applyFill="1" applyBorder="1" applyAlignment="1" applyProtection="1">
      <alignment horizontal="center"/>
      <protection locked="0"/>
    </xf>
    <xf numFmtId="9" fontId="2" fillId="33" borderId="13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/>
    </xf>
    <xf numFmtId="9" fontId="12" fillId="0" borderId="1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2" fontId="0" fillId="34" borderId="15" xfId="0" applyNumberFormat="1" applyFill="1" applyBorder="1" applyAlignment="1" applyProtection="1">
      <alignment/>
      <protection/>
    </xf>
    <xf numFmtId="4" fontId="0" fillId="34" borderId="15" xfId="0" applyNumberForma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 applyProtection="1">
      <alignment horizontal="center"/>
      <protection/>
    </xf>
    <xf numFmtId="188" fontId="6" fillId="34" borderId="0" xfId="0" applyNumberFormat="1" applyFont="1" applyFill="1" applyBorder="1" applyAlignment="1" applyProtection="1">
      <alignment horizontal="right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6" fillId="34" borderId="18" xfId="0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4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0" fillId="34" borderId="20" xfId="0" applyNumberFormat="1" applyFill="1" applyBorder="1" applyAlignment="1" applyProtection="1">
      <alignment/>
      <protection/>
    </xf>
    <xf numFmtId="4" fontId="0" fillId="34" borderId="20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49" fontId="0" fillId="0" borderId="22" xfId="0" applyNumberFormat="1" applyFill="1" applyBorder="1" applyAlignment="1" applyProtection="1">
      <alignment horizontal="center"/>
      <protection/>
    </xf>
    <xf numFmtId="4" fontId="3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2" fontId="0" fillId="35" borderId="15" xfId="0" applyNumberFormat="1" applyFont="1" applyFill="1" applyBorder="1" applyAlignment="1" applyProtection="1">
      <alignment/>
      <protection/>
    </xf>
    <xf numFmtId="4" fontId="0" fillId="35" borderId="15" xfId="0" applyNumberFormat="1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/>
      <protection/>
    </xf>
    <xf numFmtId="0" fontId="0" fillId="35" borderId="17" xfId="0" applyFont="1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4" fontId="0" fillId="35" borderId="20" xfId="0" applyNumberFormat="1" applyFont="1" applyFill="1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17" fillId="0" borderId="23" xfId="0" applyNumberFormat="1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2" fontId="1" fillId="0" borderId="17" xfId="0" applyNumberFormat="1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23" xfId="0" applyNumberFormat="1" applyFont="1" applyBorder="1" applyAlignment="1" applyProtection="1">
      <alignment horizontal="center"/>
      <protection/>
    </xf>
    <xf numFmtId="4" fontId="17" fillId="0" borderId="23" xfId="0" applyNumberFormat="1" applyFont="1" applyBorder="1" applyAlignment="1" applyProtection="1">
      <alignment horizontal="center" vertical="center" wrapText="1"/>
      <protection/>
    </xf>
    <xf numFmtId="2" fontId="1" fillId="0" borderId="23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wrapText="1"/>
      <protection/>
    </xf>
    <xf numFmtId="0" fontId="0" fillId="36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9" fontId="12" fillId="0" borderId="0" xfId="0" applyNumberFormat="1" applyFont="1" applyFill="1" applyBorder="1" applyAlignment="1" applyProtection="1">
      <alignment horizontal="center"/>
      <protection/>
    </xf>
    <xf numFmtId="4" fontId="0" fillId="0" borderId="10" xfId="0" applyNumberFormat="1" applyFont="1" applyBorder="1" applyAlignment="1" applyProtection="1">
      <alignment horizontal="center"/>
      <protection/>
    </xf>
    <xf numFmtId="4" fontId="17" fillId="0" borderId="16" xfId="0" applyNumberFormat="1" applyFont="1" applyBorder="1" applyAlignment="1" applyProtection="1">
      <alignment horizontal="center"/>
      <protection/>
    </xf>
    <xf numFmtId="4" fontId="0" fillId="0" borderId="13" xfId="0" applyNumberFormat="1" applyFont="1" applyBorder="1" applyAlignment="1" applyProtection="1">
      <alignment horizontal="center"/>
      <protection/>
    </xf>
    <xf numFmtId="4" fontId="1" fillId="0" borderId="23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8" fontId="0" fillId="0" borderId="10" xfId="0" applyNumberFormat="1" applyBorder="1" applyAlignment="1" applyProtection="1">
      <alignment horizontal="center"/>
      <protection/>
    </xf>
    <xf numFmtId="4" fontId="11" fillId="0" borderId="10" xfId="0" applyNumberFormat="1" applyFont="1" applyBorder="1" applyAlignment="1" applyProtection="1">
      <alignment vertical="top"/>
      <protection/>
    </xf>
    <xf numFmtId="4" fontId="11" fillId="0" borderId="10" xfId="0" applyNumberFormat="1" applyFont="1" applyBorder="1" applyAlignment="1" applyProtection="1">
      <alignment/>
      <protection/>
    </xf>
    <xf numFmtId="9" fontId="14" fillId="0" borderId="10" xfId="0" applyNumberFormat="1" applyFont="1" applyFill="1" applyBorder="1" applyAlignment="1" applyProtection="1">
      <alignment horizontal="center" wrapText="1"/>
      <protection/>
    </xf>
    <xf numFmtId="1" fontId="1" fillId="33" borderId="13" xfId="0" applyNumberFormat="1" applyFont="1" applyFill="1" applyBorder="1" applyAlignment="1" applyProtection="1">
      <alignment horizontal="center"/>
      <protection locked="0"/>
    </xf>
    <xf numFmtId="4" fontId="1" fillId="33" borderId="13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Fill="1" applyBorder="1" applyAlignment="1" applyProtection="1">
      <alignment horizontal="center" wrapText="1"/>
      <protection/>
    </xf>
    <xf numFmtId="194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/>
      <protection/>
    </xf>
    <xf numFmtId="2" fontId="6" fillId="34" borderId="0" xfId="0" applyNumberFormat="1" applyFont="1" applyFill="1" applyBorder="1" applyAlignment="1" applyProtection="1">
      <alignment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19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0" fontId="12" fillId="34" borderId="24" xfId="0" applyFont="1" applyFill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left"/>
      <protection/>
    </xf>
    <xf numFmtId="9" fontId="0" fillId="0" borderId="13" xfId="0" applyNumberFormat="1" applyBorder="1" applyAlignment="1" applyProtection="1">
      <alignment horizontal="center" vertical="center"/>
      <protection/>
    </xf>
    <xf numFmtId="9" fontId="0" fillId="0" borderId="22" xfId="0" applyNumberFormat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0" fontId="1" fillId="36" borderId="24" xfId="0" applyFont="1" applyFill="1" applyBorder="1" applyAlignment="1" applyProtection="1">
      <alignment horizontal="center"/>
      <protection/>
    </xf>
    <xf numFmtId="0" fontId="1" fillId="36" borderId="2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16" xfId="0" applyFont="1" applyBorder="1" applyAlignment="1" applyProtection="1">
      <alignment horizontal="left" vertical="top" wrapText="1"/>
      <protection/>
    </xf>
    <xf numFmtId="0" fontId="1" fillId="0" borderId="18" xfId="0" applyFont="1" applyBorder="1" applyAlignment="1" applyProtection="1">
      <alignment horizontal="left" vertical="top" wrapText="1"/>
      <protection/>
    </xf>
    <xf numFmtId="0" fontId="1" fillId="0" borderId="17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/>
      <protection/>
    </xf>
    <xf numFmtId="0" fontId="1" fillId="0" borderId="23" xfId="0" applyFont="1" applyBorder="1" applyAlignment="1" applyProtection="1">
      <alignment horizontal="left" vertical="top"/>
      <protection/>
    </xf>
    <xf numFmtId="0" fontId="12" fillId="34" borderId="12" xfId="0" applyFont="1" applyFill="1" applyBorder="1" applyAlignment="1" applyProtection="1">
      <alignment horizontal="center"/>
      <protection/>
    </xf>
    <xf numFmtId="0" fontId="12" fillId="34" borderId="24" xfId="0" applyFont="1" applyFill="1" applyBorder="1" applyAlignment="1" applyProtection="1">
      <alignment horizontal="center"/>
      <protection/>
    </xf>
    <xf numFmtId="0" fontId="12" fillId="34" borderId="23" xfId="0" applyFont="1" applyFill="1" applyBorder="1" applyAlignment="1" applyProtection="1">
      <alignment horizontal="center"/>
      <protection/>
    </xf>
    <xf numFmtId="188" fontId="6" fillId="34" borderId="0" xfId="0" applyNumberFormat="1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2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1" fillId="0" borderId="21" xfId="0" applyFont="1" applyBorder="1" applyAlignment="1" applyProtection="1">
      <alignment horizontal="left" vertical="top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left"/>
      <protection locked="0"/>
    </xf>
    <xf numFmtId="188" fontId="15" fillId="33" borderId="12" xfId="0" applyNumberFormat="1" applyFont="1" applyFill="1" applyBorder="1" applyAlignment="1" applyProtection="1">
      <alignment horizontal="center" vertical="center"/>
      <protection locked="0"/>
    </xf>
    <xf numFmtId="188" fontId="15" fillId="33" borderId="24" xfId="0" applyNumberFormat="1" applyFont="1" applyFill="1" applyBorder="1" applyAlignment="1" applyProtection="1">
      <alignment horizontal="center" vertical="center"/>
      <protection locked="0"/>
    </xf>
    <xf numFmtId="188" fontId="15" fillId="33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top"/>
      <protection/>
    </xf>
    <xf numFmtId="0" fontId="1" fillId="0" borderId="16" xfId="0" applyFont="1" applyFill="1" applyBorder="1" applyAlignment="1" applyProtection="1">
      <alignment horizontal="left" vertical="top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1" fillId="0" borderId="21" xfId="0" applyFont="1" applyFill="1" applyBorder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/>
      <protection/>
    </xf>
    <xf numFmtId="14" fontId="3" fillId="33" borderId="0" xfId="0" applyNumberFormat="1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23" xfId="0" applyFont="1" applyFill="1" applyBorder="1" applyAlignment="1" applyProtection="1">
      <alignment horizontal="left"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L91"/>
  <sheetViews>
    <sheetView showGridLines="0" showRowColHeaders="0" showZeros="0" tabSelected="1" showOutlineSymbols="0" zoomScale="115" zoomScaleNormal="115" workbookViewId="0" topLeftCell="A3">
      <selection activeCell="C3" sqref="C3:H3"/>
    </sheetView>
  </sheetViews>
  <sheetFormatPr defaultColWidth="11.421875" defaultRowHeight="12.75"/>
  <cols>
    <col min="1" max="1" width="18.7109375" style="1" customWidth="1"/>
    <col min="2" max="2" width="18.7109375" style="2" customWidth="1"/>
    <col min="3" max="3" width="14.7109375" style="2" customWidth="1"/>
    <col min="4" max="4" width="13.140625" style="3" customWidth="1"/>
    <col min="5" max="5" width="13.140625" style="1" customWidth="1"/>
    <col min="6" max="6" width="11.140625" style="1" bestFit="1" customWidth="1"/>
    <col min="7" max="7" width="13.421875" style="1" customWidth="1"/>
    <col min="8" max="8" width="12.140625" style="1" customWidth="1"/>
    <col min="9" max="16384" width="11.421875" style="1" customWidth="1"/>
  </cols>
  <sheetData>
    <row r="1" spans="1:8" ht="24" customHeight="1">
      <c r="A1" s="179" t="s">
        <v>41</v>
      </c>
      <c r="B1" s="179"/>
      <c r="C1" s="179"/>
      <c r="D1" s="179"/>
      <c r="E1" s="179"/>
      <c r="F1" s="179"/>
      <c r="G1" s="179"/>
      <c r="H1" s="179"/>
    </row>
    <row r="2" ht="15" customHeight="1"/>
    <row r="3" spans="1:8" ht="15.75" customHeight="1">
      <c r="A3" s="4" t="s">
        <v>29</v>
      </c>
      <c r="C3" s="180"/>
      <c r="D3" s="180"/>
      <c r="E3" s="180"/>
      <c r="F3" s="180"/>
      <c r="G3" s="180"/>
      <c r="H3" s="180"/>
    </row>
    <row r="4" spans="1:8" ht="7.5" customHeight="1">
      <c r="A4" s="4"/>
      <c r="C4" s="32"/>
      <c r="D4" s="32"/>
      <c r="E4" s="32"/>
      <c r="F4" s="32"/>
      <c r="G4" s="32"/>
      <c r="H4" s="32"/>
    </row>
    <row r="5" spans="1:8" ht="15.75" customHeight="1">
      <c r="A5" s="196" t="s">
        <v>31</v>
      </c>
      <c r="B5" s="196"/>
      <c r="C5" s="181"/>
      <c r="D5" s="181"/>
      <c r="E5" s="181"/>
      <c r="F5" s="181"/>
      <c r="G5" s="181"/>
      <c r="H5" s="181"/>
    </row>
    <row r="6" spans="1:8" ht="7.5" customHeight="1">
      <c r="A6" s="5"/>
      <c r="B6" s="5"/>
      <c r="C6" s="5"/>
      <c r="D6" s="33"/>
      <c r="E6" s="4"/>
      <c r="F6" s="4"/>
      <c r="G6" s="4"/>
      <c r="H6" s="4"/>
    </row>
    <row r="7" spans="1:8" ht="15.75" customHeight="1">
      <c r="A7" s="5" t="s">
        <v>43</v>
      </c>
      <c r="B7" s="5"/>
      <c r="C7" s="181"/>
      <c r="D7" s="181"/>
      <c r="E7" s="181"/>
      <c r="F7" s="181"/>
      <c r="G7" s="181"/>
      <c r="H7" s="181"/>
    </row>
    <row r="8" spans="1:8" ht="7.5" customHeight="1">
      <c r="A8" s="5"/>
      <c r="B8" s="5"/>
      <c r="C8" s="6"/>
      <c r="D8" s="6"/>
      <c r="E8" s="6"/>
      <c r="F8" s="4"/>
      <c r="G8" s="4"/>
      <c r="H8" s="4"/>
    </row>
    <row r="9" spans="1:8" ht="15.75" customHeight="1">
      <c r="A9" s="5" t="s">
        <v>47</v>
      </c>
      <c r="B9" s="5"/>
      <c r="C9" s="181"/>
      <c r="D9" s="181"/>
      <c r="E9" s="181"/>
      <c r="F9" s="181"/>
      <c r="G9" s="181"/>
      <c r="H9" s="181"/>
    </row>
    <row r="10" spans="1:8" ht="7.5" customHeight="1">
      <c r="A10" s="5"/>
      <c r="B10" s="5"/>
      <c r="C10" s="5"/>
      <c r="D10" s="33"/>
      <c r="E10" s="4"/>
      <c r="F10" s="4"/>
      <c r="G10" s="4"/>
      <c r="H10" s="4"/>
    </row>
    <row r="11" spans="1:8" ht="15.75" customHeight="1">
      <c r="A11" s="189" t="s">
        <v>42</v>
      </c>
      <c r="B11" s="189"/>
      <c r="C11" s="197"/>
      <c r="D11" s="198"/>
      <c r="E11" s="198"/>
      <c r="F11" s="198"/>
      <c r="G11" s="198"/>
      <c r="H11" s="198"/>
    </row>
    <row r="12" spans="1:8" ht="7.5" customHeight="1">
      <c r="A12" s="7"/>
      <c r="B12" s="7"/>
      <c r="C12" s="7"/>
      <c r="D12" s="34"/>
      <c r="E12" s="19"/>
      <c r="F12" s="4"/>
      <c r="G12" s="4"/>
      <c r="H12" s="4"/>
    </row>
    <row r="13" spans="1:8" ht="15.75" customHeight="1">
      <c r="A13" s="4" t="s">
        <v>30</v>
      </c>
      <c r="C13" s="185"/>
      <c r="D13" s="185"/>
      <c r="E13" s="185"/>
      <c r="F13" s="185"/>
      <c r="G13" s="185"/>
      <c r="H13" s="185"/>
    </row>
    <row r="14" spans="1:5" ht="15.75">
      <c r="A14" s="8"/>
      <c r="B14" s="9"/>
      <c r="C14" s="9"/>
      <c r="D14" s="9"/>
      <c r="E14" s="9"/>
    </row>
    <row r="15" spans="1:8" s="10" customFormat="1" ht="31.5" customHeight="1">
      <c r="A15" s="182" t="s">
        <v>87</v>
      </c>
      <c r="B15" s="183"/>
      <c r="C15" s="183"/>
      <c r="D15" s="183"/>
      <c r="E15" s="184"/>
      <c r="F15" s="186"/>
      <c r="G15" s="187"/>
      <c r="H15" s="188"/>
    </row>
    <row r="16" ht="7.5" customHeight="1">
      <c r="F16" s="66"/>
    </row>
    <row r="17" spans="1:8" ht="15.75" customHeight="1">
      <c r="A17" s="173" t="s">
        <v>86</v>
      </c>
      <c r="B17" s="173"/>
      <c r="C17" s="173"/>
      <c r="D17" s="173"/>
      <c r="E17" s="173"/>
      <c r="F17" s="173"/>
      <c r="G17" s="173"/>
      <c r="H17" s="173"/>
    </row>
    <row r="18" spans="1:8" ht="26.25" customHeight="1">
      <c r="A18" s="174" t="s">
        <v>39</v>
      </c>
      <c r="B18" s="175"/>
      <c r="C18" s="25" t="s">
        <v>5</v>
      </c>
      <c r="D18" s="26" t="s">
        <v>40</v>
      </c>
      <c r="E18" s="35" t="s">
        <v>50</v>
      </c>
      <c r="F18" s="176" t="s">
        <v>48</v>
      </c>
      <c r="G18" s="177"/>
      <c r="H18" s="178"/>
    </row>
    <row r="19" spans="1:8" ht="12.75">
      <c r="A19" s="190" t="s">
        <v>32</v>
      </c>
      <c r="B19" s="191"/>
      <c r="C19" s="27" t="s">
        <v>17</v>
      </c>
      <c r="D19" s="28" t="s">
        <v>7</v>
      </c>
      <c r="E19" s="37"/>
      <c r="F19" s="162"/>
      <c r="G19" s="163"/>
      <c r="H19" s="164"/>
    </row>
    <row r="20" spans="1:8" ht="12.75">
      <c r="A20" s="192"/>
      <c r="B20" s="193"/>
      <c r="C20" s="27" t="s">
        <v>28</v>
      </c>
      <c r="D20" s="28" t="s">
        <v>8</v>
      </c>
      <c r="E20" s="37"/>
      <c r="F20" s="162"/>
      <c r="G20" s="163"/>
      <c r="H20" s="164"/>
    </row>
    <row r="21" spans="1:8" ht="12.75">
      <c r="A21" s="194"/>
      <c r="B21" s="195"/>
      <c r="C21" s="27" t="s">
        <v>27</v>
      </c>
      <c r="D21" s="28" t="s">
        <v>9</v>
      </c>
      <c r="E21" s="37"/>
      <c r="F21" s="162"/>
      <c r="G21" s="163"/>
      <c r="H21" s="164"/>
    </row>
    <row r="22" spans="1:8" ht="14.25">
      <c r="A22" s="199" t="s">
        <v>2</v>
      </c>
      <c r="B22" s="200"/>
      <c r="C22" s="100" t="s">
        <v>72</v>
      </c>
      <c r="D22" s="28" t="s">
        <v>10</v>
      </c>
      <c r="E22" s="37"/>
      <c r="F22" s="162"/>
      <c r="G22" s="163"/>
      <c r="H22" s="164"/>
    </row>
    <row r="23" spans="1:8" ht="12.75">
      <c r="A23" s="167" t="s">
        <v>33</v>
      </c>
      <c r="B23" s="168"/>
      <c r="C23" s="27" t="s">
        <v>26</v>
      </c>
      <c r="D23" s="28" t="s">
        <v>10</v>
      </c>
      <c r="E23" s="37"/>
      <c r="F23" s="162"/>
      <c r="G23" s="163"/>
      <c r="H23" s="164"/>
    </row>
    <row r="24" spans="1:8" ht="12.75">
      <c r="A24" s="169"/>
      <c r="B24" s="170"/>
      <c r="C24" s="27" t="s">
        <v>25</v>
      </c>
      <c r="D24" s="28" t="s">
        <v>7</v>
      </c>
      <c r="E24" s="37"/>
      <c r="F24" s="162"/>
      <c r="G24" s="163"/>
      <c r="H24" s="164"/>
    </row>
    <row r="25" spans="1:8" ht="12.75">
      <c r="A25" s="169"/>
      <c r="B25" s="170"/>
      <c r="C25" s="27" t="s">
        <v>24</v>
      </c>
      <c r="D25" s="28" t="s">
        <v>8</v>
      </c>
      <c r="E25" s="37"/>
      <c r="F25" s="162"/>
      <c r="G25" s="163"/>
      <c r="H25" s="164"/>
    </row>
    <row r="26" spans="1:8" ht="12.75">
      <c r="A26" s="171"/>
      <c r="B26" s="172"/>
      <c r="C26" s="27" t="s">
        <v>11</v>
      </c>
      <c r="D26" s="28" t="s">
        <v>12</v>
      </c>
      <c r="E26" s="37"/>
      <c r="F26" s="162"/>
      <c r="G26" s="163"/>
      <c r="H26" s="164"/>
    </row>
    <row r="27" spans="1:8" ht="12.75">
      <c r="A27" s="167" t="s">
        <v>34</v>
      </c>
      <c r="B27" s="168"/>
      <c r="C27" s="27" t="s">
        <v>23</v>
      </c>
      <c r="D27" s="28" t="s">
        <v>10</v>
      </c>
      <c r="E27" s="37"/>
      <c r="F27" s="162"/>
      <c r="G27" s="163"/>
      <c r="H27" s="164"/>
    </row>
    <row r="28" spans="1:8" ht="12.75">
      <c r="A28" s="169"/>
      <c r="B28" s="170"/>
      <c r="C28" s="27" t="s">
        <v>22</v>
      </c>
      <c r="D28" s="28" t="s">
        <v>7</v>
      </c>
      <c r="E28" s="37"/>
      <c r="F28" s="162"/>
      <c r="G28" s="163"/>
      <c r="H28" s="164"/>
    </row>
    <row r="29" spans="1:8" ht="12.75">
      <c r="A29" s="169"/>
      <c r="B29" s="170"/>
      <c r="C29" s="27" t="s">
        <v>21</v>
      </c>
      <c r="D29" s="28" t="s">
        <v>8</v>
      </c>
      <c r="E29" s="37"/>
      <c r="F29" s="162"/>
      <c r="G29" s="163"/>
      <c r="H29" s="164"/>
    </row>
    <row r="30" spans="1:8" ht="12.75">
      <c r="A30" s="171"/>
      <c r="B30" s="172"/>
      <c r="C30" s="27" t="s">
        <v>20</v>
      </c>
      <c r="D30" s="28" t="s">
        <v>12</v>
      </c>
      <c r="E30" s="37"/>
      <c r="F30" s="162"/>
      <c r="G30" s="163"/>
      <c r="H30" s="164"/>
    </row>
    <row r="31" spans="1:8" ht="12.75">
      <c r="A31" s="166" t="s">
        <v>3</v>
      </c>
      <c r="B31" s="166"/>
      <c r="C31" s="29" t="s">
        <v>73</v>
      </c>
      <c r="D31" s="28" t="s">
        <v>8</v>
      </c>
      <c r="E31" s="37"/>
      <c r="F31" s="162"/>
      <c r="G31" s="163"/>
      <c r="H31" s="164"/>
    </row>
    <row r="32" spans="1:8" ht="12.75">
      <c r="A32" s="160" t="s">
        <v>13</v>
      </c>
      <c r="B32" s="161"/>
      <c r="C32" s="29"/>
      <c r="D32" s="28" t="s">
        <v>15</v>
      </c>
      <c r="E32" s="37"/>
      <c r="F32" s="162"/>
      <c r="G32" s="163"/>
      <c r="H32" s="164"/>
    </row>
    <row r="33" spans="1:8" ht="12.75">
      <c r="A33" s="160" t="s">
        <v>38</v>
      </c>
      <c r="B33" s="161"/>
      <c r="C33" s="29" t="s">
        <v>37</v>
      </c>
      <c r="D33" s="28" t="s">
        <v>10</v>
      </c>
      <c r="E33" s="37"/>
      <c r="F33" s="162"/>
      <c r="G33" s="163"/>
      <c r="H33" s="164"/>
    </row>
    <row r="34" spans="1:8" ht="12.75">
      <c r="A34" s="138" t="s">
        <v>6</v>
      </c>
      <c r="B34" s="139"/>
      <c r="C34" s="29" t="s">
        <v>44</v>
      </c>
      <c r="D34" s="28" t="s">
        <v>58</v>
      </c>
      <c r="E34" s="37"/>
      <c r="F34" s="162"/>
      <c r="G34" s="163"/>
      <c r="H34" s="164"/>
    </row>
    <row r="35" spans="1:10" ht="12.75">
      <c r="A35" s="165" t="s">
        <v>4</v>
      </c>
      <c r="B35" s="165"/>
      <c r="C35" s="29" t="s">
        <v>74</v>
      </c>
      <c r="D35" s="28" t="s">
        <v>59</v>
      </c>
      <c r="E35" s="37"/>
      <c r="F35" s="162"/>
      <c r="G35" s="163"/>
      <c r="H35" s="164"/>
      <c r="J35" s="3"/>
    </row>
    <row r="36" spans="1:8" ht="12.75" customHeight="1">
      <c r="A36" s="146" t="s">
        <v>36</v>
      </c>
      <c r="B36" s="147"/>
      <c r="C36" s="28" t="s">
        <v>19</v>
      </c>
      <c r="D36" s="28" t="s">
        <v>7</v>
      </c>
      <c r="E36" s="37"/>
      <c r="F36" s="162"/>
      <c r="G36" s="163"/>
      <c r="H36" s="164"/>
    </row>
    <row r="37" spans="1:8" ht="12.75">
      <c r="A37" s="148"/>
      <c r="B37" s="149"/>
      <c r="C37" s="28" t="s">
        <v>18</v>
      </c>
      <c r="D37" s="28" t="s">
        <v>16</v>
      </c>
      <c r="E37" s="37"/>
      <c r="F37" s="162"/>
      <c r="G37" s="163"/>
      <c r="H37" s="164"/>
    </row>
    <row r="38" spans="1:8" ht="12.75">
      <c r="A38" s="148"/>
      <c r="B38" s="149"/>
      <c r="C38" s="28" t="s">
        <v>17</v>
      </c>
      <c r="D38" s="28" t="s">
        <v>14</v>
      </c>
      <c r="E38" s="38"/>
      <c r="F38" s="162"/>
      <c r="G38" s="163"/>
      <c r="H38" s="164"/>
    </row>
    <row r="39" spans="1:8" ht="12.75">
      <c r="A39" s="150" t="s">
        <v>77</v>
      </c>
      <c r="B39" s="151"/>
      <c r="C39" s="16"/>
      <c r="D39" s="64" t="s">
        <v>57</v>
      </c>
      <c r="E39" s="38"/>
      <c r="F39" s="162"/>
      <c r="G39" s="163"/>
      <c r="H39" s="164"/>
    </row>
    <row r="40" spans="1:8" ht="15">
      <c r="A40" s="122" t="s">
        <v>49</v>
      </c>
      <c r="B40" s="122"/>
      <c r="C40" s="122"/>
      <c r="D40" s="122"/>
      <c r="E40" s="40">
        <f>SUM(E19:E39)</f>
        <v>0</v>
      </c>
      <c r="F40" s="123"/>
      <c r="G40" s="123"/>
      <c r="H40" s="123"/>
    </row>
    <row r="41" spans="1:8" ht="15">
      <c r="A41" s="98"/>
      <c r="B41" s="98"/>
      <c r="C41" s="98"/>
      <c r="D41" s="98"/>
      <c r="E41" s="99"/>
      <c r="F41" s="118"/>
      <c r="G41" s="118"/>
      <c r="H41" s="118"/>
    </row>
    <row r="42" spans="1:8" ht="58.5" customHeight="1">
      <c r="A42" s="124" t="s">
        <v>78</v>
      </c>
      <c r="B42" s="124"/>
      <c r="C42" s="114" t="s">
        <v>5</v>
      </c>
      <c r="D42" s="114" t="s">
        <v>40</v>
      </c>
      <c r="E42" s="108" t="s">
        <v>92</v>
      </c>
      <c r="F42" s="112" t="s">
        <v>93</v>
      </c>
      <c r="G42" s="125" t="s">
        <v>91</v>
      </c>
      <c r="H42" s="126"/>
    </row>
    <row r="43" spans="1:8" ht="12.75">
      <c r="A43" s="124"/>
      <c r="B43" s="124"/>
      <c r="C43" s="106" t="s">
        <v>79</v>
      </c>
      <c r="D43" s="105">
        <v>85</v>
      </c>
      <c r="E43" s="109"/>
      <c r="F43" s="113">
        <f>ROUND((D43*E43),2)</f>
        <v>0</v>
      </c>
      <c r="G43" s="127">
        <f>F43+F44+F45</f>
        <v>0</v>
      </c>
      <c r="H43" s="128"/>
    </row>
    <row r="44" spans="1:8" ht="12.75">
      <c r="A44" s="124"/>
      <c r="B44" s="124"/>
      <c r="C44" s="106" t="s">
        <v>80</v>
      </c>
      <c r="D44" s="105">
        <v>0.75</v>
      </c>
      <c r="E44" s="110"/>
      <c r="F44" s="113">
        <f>ROUND((D44*E44),2)</f>
        <v>0</v>
      </c>
      <c r="G44" s="129"/>
      <c r="H44" s="130"/>
    </row>
    <row r="45" spans="1:8" ht="12.75">
      <c r="A45" s="124"/>
      <c r="B45" s="124"/>
      <c r="C45" s="107" t="s">
        <v>81</v>
      </c>
      <c r="D45" s="105">
        <f>D44*0.6</f>
        <v>0.44999999999999996</v>
      </c>
      <c r="E45" s="111"/>
      <c r="F45" s="113">
        <f>ROUND((D45*E45),2)</f>
        <v>0</v>
      </c>
      <c r="G45" s="131"/>
      <c r="H45" s="132"/>
    </row>
    <row r="46" spans="1:8" ht="7.5" customHeight="1">
      <c r="A46" s="30"/>
      <c r="B46" s="30"/>
      <c r="C46" s="98"/>
      <c r="D46" s="98"/>
      <c r="E46" s="99"/>
      <c r="F46" s="39"/>
      <c r="G46" s="31"/>
      <c r="H46" s="31"/>
    </row>
    <row r="47" spans="1:8" s="97" customFormat="1" ht="10.5" customHeight="1">
      <c r="A47" s="119" t="s">
        <v>83</v>
      </c>
      <c r="B47" s="119"/>
      <c r="C47" s="119"/>
      <c r="D47" s="119"/>
      <c r="E47" s="119"/>
      <c r="F47" s="119"/>
      <c r="G47" s="119"/>
      <c r="H47" s="119"/>
    </row>
    <row r="48" spans="1:8" s="97" customFormat="1" ht="10.5" customHeight="1">
      <c r="A48" s="119" t="s">
        <v>84</v>
      </c>
      <c r="B48" s="119"/>
      <c r="C48" s="119"/>
      <c r="D48" s="119"/>
      <c r="E48" s="119"/>
      <c r="F48" s="119"/>
      <c r="G48" s="119"/>
      <c r="H48" s="119"/>
    </row>
    <row r="49" spans="1:8" s="97" customFormat="1" ht="10.5" customHeight="1">
      <c r="A49" s="120" t="s">
        <v>85</v>
      </c>
      <c r="B49" s="120"/>
      <c r="C49" s="120"/>
      <c r="D49" s="120"/>
      <c r="E49" s="120"/>
      <c r="F49" s="120"/>
      <c r="G49" s="120"/>
      <c r="H49" s="120"/>
    </row>
    <row r="50" spans="1:8" s="97" customFormat="1" ht="24.75" customHeight="1">
      <c r="A50" s="121" t="s">
        <v>82</v>
      </c>
      <c r="B50" s="121"/>
      <c r="C50" s="121"/>
      <c r="D50" s="121"/>
      <c r="E50" s="121"/>
      <c r="F50" s="121"/>
      <c r="G50" s="121"/>
      <c r="H50" s="121"/>
    </row>
    <row r="51" ht="6" customHeight="1"/>
    <row r="52" spans="1:8" ht="15">
      <c r="A52" s="152" t="s">
        <v>70</v>
      </c>
      <c r="B52" s="153"/>
      <c r="C52" s="153"/>
      <c r="D52" s="153"/>
      <c r="E52" s="153"/>
      <c r="F52" s="153"/>
      <c r="G52" s="153"/>
      <c r="H52" s="154"/>
    </row>
    <row r="53" spans="1:8" s="13" customFormat="1" ht="45">
      <c r="A53" s="158" t="s">
        <v>61</v>
      </c>
      <c r="B53" s="159"/>
      <c r="C53" s="94" t="s">
        <v>65</v>
      </c>
      <c r="D53" s="11" t="s">
        <v>68</v>
      </c>
      <c r="E53" s="12" t="s">
        <v>60</v>
      </c>
      <c r="F53" s="12" t="s">
        <v>54</v>
      </c>
      <c r="G53" s="104" t="s">
        <v>76</v>
      </c>
      <c r="H53" s="12" t="s">
        <v>46</v>
      </c>
    </row>
    <row r="54" spans="1:8" ht="12.75">
      <c r="A54" s="86" t="s">
        <v>0</v>
      </c>
      <c r="B54" s="87">
        <v>0.1</v>
      </c>
      <c r="C54" s="85">
        <v>4.17</v>
      </c>
      <c r="D54" s="14">
        <f>ROUND($F$15/C54,2)</f>
        <v>0</v>
      </c>
      <c r="E54" s="140">
        <f>E40</f>
        <v>0</v>
      </c>
      <c r="F54" s="103">
        <f>ROUND(D54+(D54*$E$54),2)</f>
        <v>0</v>
      </c>
      <c r="G54" s="65"/>
      <c r="H54" s="67">
        <f>F54*G54</f>
        <v>0</v>
      </c>
    </row>
    <row r="55" spans="1:8" ht="12.75">
      <c r="A55" s="90" t="s">
        <v>0</v>
      </c>
      <c r="B55" s="91">
        <v>0.15</v>
      </c>
      <c r="C55" s="85">
        <v>4.85</v>
      </c>
      <c r="D55" s="14">
        <f aca="true" t="shared" si="0" ref="D55:D66">ROUND($F$15/C55,2)</f>
        <v>0</v>
      </c>
      <c r="E55" s="141"/>
      <c r="F55" s="103">
        <f aca="true" t="shared" si="1" ref="F55:F66">ROUND(D55+(D55*$E$54),2)</f>
        <v>0</v>
      </c>
      <c r="G55" s="65"/>
      <c r="H55" s="67">
        <f aca="true" t="shared" si="2" ref="H55:H64">F55*G55</f>
        <v>0</v>
      </c>
    </row>
    <row r="56" spans="1:8" ht="12.75">
      <c r="A56" s="88" t="s">
        <v>0</v>
      </c>
      <c r="B56" s="89">
        <v>0.2</v>
      </c>
      <c r="C56" s="85">
        <v>5.3</v>
      </c>
      <c r="D56" s="14">
        <f t="shared" si="0"/>
        <v>0</v>
      </c>
      <c r="E56" s="141"/>
      <c r="F56" s="103">
        <f t="shared" si="1"/>
        <v>0</v>
      </c>
      <c r="G56" s="65"/>
      <c r="H56" s="67">
        <f>F56*G56</f>
        <v>0</v>
      </c>
    </row>
    <row r="57" spans="1:8" ht="12.75">
      <c r="A57" s="90" t="s">
        <v>0</v>
      </c>
      <c r="B57" s="91">
        <v>0.25</v>
      </c>
      <c r="C57" s="85">
        <v>5.73</v>
      </c>
      <c r="D57" s="14">
        <f t="shared" si="0"/>
        <v>0</v>
      </c>
      <c r="E57" s="141"/>
      <c r="F57" s="103">
        <f t="shared" si="1"/>
        <v>0</v>
      </c>
      <c r="G57" s="65"/>
      <c r="H57" s="67">
        <f t="shared" si="2"/>
        <v>0</v>
      </c>
    </row>
    <row r="58" spans="1:8" ht="12.75">
      <c r="A58" s="88" t="s">
        <v>0</v>
      </c>
      <c r="B58" s="89">
        <v>0.3</v>
      </c>
      <c r="C58" s="85">
        <v>6.16</v>
      </c>
      <c r="D58" s="14">
        <f t="shared" si="0"/>
        <v>0</v>
      </c>
      <c r="E58" s="141"/>
      <c r="F58" s="103">
        <f t="shared" si="1"/>
        <v>0</v>
      </c>
      <c r="G58" s="65"/>
      <c r="H58" s="67">
        <f t="shared" si="2"/>
        <v>0</v>
      </c>
    </row>
    <row r="59" spans="1:8" ht="12.75">
      <c r="A59" s="90" t="s">
        <v>0</v>
      </c>
      <c r="B59" s="91">
        <v>0.4</v>
      </c>
      <c r="C59" s="85">
        <v>6.78</v>
      </c>
      <c r="D59" s="14">
        <f t="shared" si="0"/>
        <v>0</v>
      </c>
      <c r="E59" s="141"/>
      <c r="F59" s="103">
        <f t="shared" si="1"/>
        <v>0</v>
      </c>
      <c r="G59" s="65"/>
      <c r="H59" s="67">
        <f t="shared" si="2"/>
        <v>0</v>
      </c>
    </row>
    <row r="60" spans="1:8" ht="12.75">
      <c r="A60" s="88" t="s">
        <v>0</v>
      </c>
      <c r="B60" s="89">
        <v>0.5</v>
      </c>
      <c r="C60" s="85">
        <v>7.58</v>
      </c>
      <c r="D60" s="14">
        <f t="shared" si="0"/>
        <v>0</v>
      </c>
      <c r="E60" s="141"/>
      <c r="F60" s="103">
        <f t="shared" si="1"/>
        <v>0</v>
      </c>
      <c r="G60" s="65"/>
      <c r="H60" s="67">
        <f>F60*G60</f>
        <v>0</v>
      </c>
    </row>
    <row r="61" spans="1:8" ht="12.75">
      <c r="A61" s="90" t="s">
        <v>0</v>
      </c>
      <c r="B61" s="91">
        <v>0.75</v>
      </c>
      <c r="C61" s="85">
        <v>8.72</v>
      </c>
      <c r="D61" s="14">
        <f t="shared" si="0"/>
        <v>0</v>
      </c>
      <c r="E61" s="141"/>
      <c r="F61" s="103">
        <f t="shared" si="1"/>
        <v>0</v>
      </c>
      <c r="G61" s="65"/>
      <c r="H61" s="67">
        <f t="shared" si="2"/>
        <v>0</v>
      </c>
    </row>
    <row r="62" spans="1:8" ht="12.75">
      <c r="A62" s="90" t="s">
        <v>0</v>
      </c>
      <c r="B62" s="91">
        <v>1</v>
      </c>
      <c r="C62" s="85">
        <v>10.44</v>
      </c>
      <c r="D62" s="14">
        <f t="shared" si="0"/>
        <v>0</v>
      </c>
      <c r="E62" s="141"/>
      <c r="F62" s="103">
        <f t="shared" si="1"/>
        <v>0</v>
      </c>
      <c r="G62" s="65"/>
      <c r="H62" s="67">
        <f t="shared" si="2"/>
        <v>0</v>
      </c>
    </row>
    <row r="63" spans="1:8" ht="12.75">
      <c r="A63" s="90" t="s">
        <v>0</v>
      </c>
      <c r="B63" s="91">
        <v>1.5</v>
      </c>
      <c r="C63" s="85">
        <v>10.56</v>
      </c>
      <c r="D63" s="14">
        <f t="shared" si="0"/>
        <v>0</v>
      </c>
      <c r="E63" s="141"/>
      <c r="F63" s="103">
        <f t="shared" si="1"/>
        <v>0</v>
      </c>
      <c r="G63" s="65"/>
      <c r="H63" s="67">
        <f t="shared" si="2"/>
        <v>0</v>
      </c>
    </row>
    <row r="64" spans="1:8" ht="12.75">
      <c r="A64" s="90" t="s">
        <v>0</v>
      </c>
      <c r="B64" s="91">
        <v>2</v>
      </c>
      <c r="C64" s="85">
        <v>9.93</v>
      </c>
      <c r="D64" s="14">
        <f t="shared" si="0"/>
        <v>0</v>
      </c>
      <c r="E64" s="141"/>
      <c r="F64" s="103">
        <f t="shared" si="1"/>
        <v>0</v>
      </c>
      <c r="G64" s="65"/>
      <c r="H64" s="67">
        <f t="shared" si="2"/>
        <v>0</v>
      </c>
    </row>
    <row r="65" spans="1:8" ht="12.75">
      <c r="A65" s="90" t="s">
        <v>0</v>
      </c>
      <c r="B65" s="91">
        <v>3</v>
      </c>
      <c r="C65" s="85">
        <v>9.41</v>
      </c>
      <c r="D65" s="14">
        <f t="shared" si="0"/>
        <v>0</v>
      </c>
      <c r="E65" s="141"/>
      <c r="F65" s="103">
        <f t="shared" si="1"/>
        <v>0</v>
      </c>
      <c r="G65" s="65"/>
      <c r="H65" s="67">
        <f>F65*G65</f>
        <v>0</v>
      </c>
    </row>
    <row r="66" spans="1:8" ht="12.75">
      <c r="A66" s="90" t="s">
        <v>0</v>
      </c>
      <c r="B66" s="91">
        <v>4</v>
      </c>
      <c r="C66" s="101">
        <v>9.12</v>
      </c>
      <c r="D66" s="102">
        <f t="shared" si="0"/>
        <v>0</v>
      </c>
      <c r="E66" s="142"/>
      <c r="F66" s="103">
        <f t="shared" si="1"/>
        <v>0</v>
      </c>
      <c r="G66" s="65"/>
      <c r="H66" s="67">
        <f>F66*G66</f>
        <v>0</v>
      </c>
    </row>
    <row r="67" spans="1:8" s="96" customFormat="1" ht="12.75">
      <c r="A67" s="90" t="s">
        <v>1</v>
      </c>
      <c r="B67" s="91">
        <v>4</v>
      </c>
      <c r="C67" s="143" t="s">
        <v>75</v>
      </c>
      <c r="D67" s="144"/>
      <c r="E67" s="144"/>
      <c r="F67" s="144"/>
      <c r="G67" s="144"/>
      <c r="H67" s="145"/>
    </row>
    <row r="68" spans="1:5" ht="15.75" customHeight="1">
      <c r="A68" s="17"/>
      <c r="B68" s="18"/>
      <c r="C68" s="18"/>
      <c r="D68" s="20"/>
      <c r="E68" s="21"/>
    </row>
    <row r="69" spans="1:8" ht="30" customHeight="1">
      <c r="A69" s="135" t="s">
        <v>88</v>
      </c>
      <c r="B69" s="136"/>
      <c r="C69" s="136"/>
      <c r="D69" s="136"/>
      <c r="E69" s="136"/>
      <c r="F69" s="136"/>
      <c r="G69" s="136"/>
      <c r="H69" s="137"/>
    </row>
    <row r="70" spans="1:8" ht="38.25">
      <c r="A70" s="156" t="s">
        <v>35</v>
      </c>
      <c r="B70" s="157"/>
      <c r="C70" s="95" t="s">
        <v>66</v>
      </c>
      <c r="D70" s="22" t="s">
        <v>89</v>
      </c>
      <c r="E70" s="12" t="s">
        <v>45</v>
      </c>
      <c r="F70" s="12" t="s">
        <v>55</v>
      </c>
      <c r="G70" s="12" t="s">
        <v>52</v>
      </c>
      <c r="H70" s="12" t="s">
        <v>46</v>
      </c>
    </row>
    <row r="71" spans="1:8" ht="12.75" customHeight="1">
      <c r="A71" s="23" t="s">
        <v>0</v>
      </c>
      <c r="B71" s="93">
        <v>3</v>
      </c>
      <c r="C71" s="92">
        <v>12</v>
      </c>
      <c r="D71" s="24">
        <f>ROUND($F$15/C71,2)</f>
        <v>0</v>
      </c>
      <c r="E71" s="41">
        <f>E40</f>
        <v>0</v>
      </c>
      <c r="F71" s="15">
        <f>ROUND(D71+(D71*E71),2)</f>
        <v>0</v>
      </c>
      <c r="G71" s="65"/>
      <c r="H71" s="36">
        <f>F71*G71</f>
        <v>0</v>
      </c>
    </row>
    <row r="73" spans="1:8" ht="5.25" customHeight="1">
      <c r="A73" s="42"/>
      <c r="B73" s="43"/>
      <c r="C73" s="43"/>
      <c r="D73" s="44"/>
      <c r="E73" s="45"/>
      <c r="F73" s="45"/>
      <c r="G73" s="45"/>
      <c r="H73" s="46"/>
    </row>
    <row r="74" spans="1:8" s="8" customFormat="1" ht="15.75">
      <c r="A74" s="51" t="s">
        <v>94</v>
      </c>
      <c r="B74" s="116"/>
      <c r="C74" s="116"/>
      <c r="D74" s="54"/>
      <c r="E74" s="55"/>
      <c r="F74" s="155">
        <f>G43</f>
        <v>0</v>
      </c>
      <c r="G74" s="155"/>
      <c r="H74" s="117" t="s">
        <v>53</v>
      </c>
    </row>
    <row r="75" spans="1:8" ht="5.25" customHeight="1">
      <c r="A75" s="53"/>
      <c r="B75" s="52"/>
      <c r="C75" s="52"/>
      <c r="D75" s="57"/>
      <c r="E75" s="58"/>
      <c r="F75" s="58"/>
      <c r="G75" s="58"/>
      <c r="H75" s="115"/>
    </row>
    <row r="76" spans="1:8" ht="15.75">
      <c r="A76" s="133" t="s">
        <v>71</v>
      </c>
      <c r="B76" s="134"/>
      <c r="C76" s="134"/>
      <c r="D76" s="47">
        <f>G54+G55+G56+G57+G58+G59+G60+G61+G62+G63+G64+G65+G66</f>
        <v>0</v>
      </c>
      <c r="E76" s="48" t="s">
        <v>56</v>
      </c>
      <c r="F76" s="155">
        <f>H54+H55+H56+H57+H58+H59+H60+H61+H62+H63+H64+H65+H66</f>
        <v>0</v>
      </c>
      <c r="G76" s="155"/>
      <c r="H76" s="50" t="s">
        <v>53</v>
      </c>
    </row>
    <row r="77" spans="1:8" ht="6" customHeight="1">
      <c r="A77" s="51"/>
      <c r="B77" s="52"/>
      <c r="C77" s="52"/>
      <c r="D77" s="47"/>
      <c r="E77" s="48"/>
      <c r="F77" s="49"/>
      <c r="G77" s="49"/>
      <c r="H77" s="50"/>
    </row>
    <row r="78" spans="1:8" ht="15.75">
      <c r="A78" s="133" t="s">
        <v>67</v>
      </c>
      <c r="B78" s="134"/>
      <c r="C78" s="134"/>
      <c r="D78" s="47">
        <f>G71</f>
        <v>0</v>
      </c>
      <c r="E78" s="48" t="s">
        <v>90</v>
      </c>
      <c r="F78" s="155">
        <f>H71</f>
        <v>0</v>
      </c>
      <c r="G78" s="155"/>
      <c r="H78" s="50" t="s">
        <v>53</v>
      </c>
    </row>
    <row r="79" spans="1:8" ht="7.5" customHeight="1">
      <c r="A79" s="53"/>
      <c r="B79" s="52"/>
      <c r="C79" s="52"/>
      <c r="D79" s="54"/>
      <c r="E79" s="55"/>
      <c r="F79" s="56"/>
      <c r="G79" s="56"/>
      <c r="H79" s="50"/>
    </row>
    <row r="80" spans="1:8" ht="15.75">
      <c r="A80" s="51" t="s">
        <v>51</v>
      </c>
      <c r="B80" s="52"/>
      <c r="C80" s="52"/>
      <c r="D80" s="57"/>
      <c r="E80" s="58"/>
      <c r="F80" s="155">
        <f>F74+F76+F78</f>
        <v>0</v>
      </c>
      <c r="G80" s="155"/>
      <c r="H80" s="50" t="s">
        <v>53</v>
      </c>
    </row>
    <row r="81" spans="1:8" ht="5.25" customHeight="1">
      <c r="A81" s="59"/>
      <c r="B81" s="60"/>
      <c r="C81" s="60"/>
      <c r="D81" s="61"/>
      <c r="E81" s="62"/>
      <c r="F81" s="62"/>
      <c r="G81" s="62"/>
      <c r="H81" s="63"/>
    </row>
    <row r="82" ht="6" customHeight="1"/>
    <row r="83" ht="12.75">
      <c r="A83" s="97" t="s">
        <v>95</v>
      </c>
    </row>
    <row r="85" spans="1:12" ht="6.75" customHeight="1">
      <c r="A85" s="68"/>
      <c r="B85" s="69"/>
      <c r="C85" s="70"/>
      <c r="D85" s="70"/>
      <c r="E85" s="71"/>
      <c r="F85" s="71"/>
      <c r="G85" s="69"/>
      <c r="H85" s="72"/>
      <c r="I85" s="84"/>
      <c r="J85" s="84"/>
      <c r="K85" s="84"/>
      <c r="L85" s="84"/>
    </row>
    <row r="86" spans="1:12" ht="12.75">
      <c r="A86" s="73" t="s">
        <v>62</v>
      </c>
      <c r="B86" s="74"/>
      <c r="C86" s="75"/>
      <c r="D86" s="75"/>
      <c r="E86" s="76"/>
      <c r="F86" s="76"/>
      <c r="G86" s="74"/>
      <c r="H86" s="77"/>
      <c r="I86" s="84"/>
      <c r="J86" s="84"/>
      <c r="K86" s="84"/>
      <c r="L86" s="84"/>
    </row>
    <row r="87" spans="1:12" ht="5.25" customHeight="1">
      <c r="A87" s="78"/>
      <c r="B87" s="74"/>
      <c r="C87" s="75"/>
      <c r="D87" s="75"/>
      <c r="E87" s="76"/>
      <c r="F87" s="76"/>
      <c r="G87" s="74"/>
      <c r="H87" s="77"/>
      <c r="I87" s="84"/>
      <c r="J87" s="84"/>
      <c r="K87" s="84"/>
      <c r="L87" s="84"/>
    </row>
    <row r="88" spans="1:12" ht="12.75">
      <c r="A88" s="78" t="s">
        <v>63</v>
      </c>
      <c r="B88" s="74"/>
      <c r="C88" s="75"/>
      <c r="D88" s="75"/>
      <c r="E88" s="76"/>
      <c r="F88" s="76"/>
      <c r="G88" s="74"/>
      <c r="H88" s="77"/>
      <c r="I88" s="84"/>
      <c r="J88" s="84"/>
      <c r="K88" s="84"/>
      <c r="L88" s="84"/>
    </row>
    <row r="89" spans="1:12" ht="12.75">
      <c r="A89" s="78" t="s">
        <v>69</v>
      </c>
      <c r="B89" s="74"/>
      <c r="C89" s="75"/>
      <c r="D89" s="75"/>
      <c r="E89" s="76"/>
      <c r="F89" s="76"/>
      <c r="G89" s="74"/>
      <c r="H89" s="77"/>
      <c r="I89" s="84"/>
      <c r="J89" s="84"/>
      <c r="K89" s="84"/>
      <c r="L89" s="84"/>
    </row>
    <row r="90" spans="1:12" ht="12.75">
      <c r="A90" s="78" t="s">
        <v>64</v>
      </c>
      <c r="B90" s="74"/>
      <c r="C90" s="75"/>
      <c r="D90" s="75"/>
      <c r="E90" s="76"/>
      <c r="F90" s="76"/>
      <c r="G90" s="74"/>
      <c r="H90" s="77"/>
      <c r="I90" s="84"/>
      <c r="J90" s="84"/>
      <c r="K90" s="84"/>
      <c r="L90" s="84"/>
    </row>
    <row r="91" spans="1:12" ht="6" customHeight="1">
      <c r="A91" s="79"/>
      <c r="B91" s="80"/>
      <c r="C91" s="81"/>
      <c r="D91" s="81"/>
      <c r="E91" s="82"/>
      <c r="F91" s="82"/>
      <c r="G91" s="80"/>
      <c r="H91" s="83"/>
      <c r="I91" s="84"/>
      <c r="J91" s="84"/>
      <c r="K91" s="84"/>
      <c r="L91" s="84"/>
    </row>
  </sheetData>
  <sheetProtection password="DD7F" sheet="1" selectLockedCells="1"/>
  <mergeCells count="67">
    <mergeCell ref="A5:B5"/>
    <mergeCell ref="C7:H7"/>
    <mergeCell ref="C9:H9"/>
    <mergeCell ref="C11:H11"/>
    <mergeCell ref="F32:H32"/>
    <mergeCell ref="A32:B32"/>
    <mergeCell ref="A22:B22"/>
    <mergeCell ref="A23:B26"/>
    <mergeCell ref="F28:H28"/>
    <mergeCell ref="F20:H20"/>
    <mergeCell ref="F26:H26"/>
    <mergeCell ref="A1:H1"/>
    <mergeCell ref="C3:H3"/>
    <mergeCell ref="C5:H5"/>
    <mergeCell ref="F19:H19"/>
    <mergeCell ref="A15:E15"/>
    <mergeCell ref="C13:H13"/>
    <mergeCell ref="F15:H15"/>
    <mergeCell ref="A11:B11"/>
    <mergeCell ref="A19:B21"/>
    <mergeCell ref="F21:H21"/>
    <mergeCell ref="A17:H17"/>
    <mergeCell ref="A18:B18"/>
    <mergeCell ref="F30:H30"/>
    <mergeCell ref="F29:H29"/>
    <mergeCell ref="F25:H25"/>
    <mergeCell ref="F22:H22"/>
    <mergeCell ref="F23:H23"/>
    <mergeCell ref="F24:H24"/>
    <mergeCell ref="F18:H18"/>
    <mergeCell ref="F39:H39"/>
    <mergeCell ref="F35:H35"/>
    <mergeCell ref="A35:B35"/>
    <mergeCell ref="A31:B31"/>
    <mergeCell ref="A27:B30"/>
    <mergeCell ref="F31:H31"/>
    <mergeCell ref="F27:H27"/>
    <mergeCell ref="F36:H36"/>
    <mergeCell ref="F80:G80"/>
    <mergeCell ref="A70:B70"/>
    <mergeCell ref="A53:B53"/>
    <mergeCell ref="F76:G76"/>
    <mergeCell ref="F78:G78"/>
    <mergeCell ref="A33:B33"/>
    <mergeCell ref="F33:H33"/>
    <mergeCell ref="F38:H38"/>
    <mergeCell ref="F34:H34"/>
    <mergeCell ref="F74:G74"/>
    <mergeCell ref="A78:C78"/>
    <mergeCell ref="A69:H69"/>
    <mergeCell ref="A76:C76"/>
    <mergeCell ref="A34:B34"/>
    <mergeCell ref="E54:E66"/>
    <mergeCell ref="C67:H67"/>
    <mergeCell ref="A36:B38"/>
    <mergeCell ref="A39:B39"/>
    <mergeCell ref="A52:H52"/>
    <mergeCell ref="F37:H37"/>
    <mergeCell ref="A47:H47"/>
    <mergeCell ref="A48:H48"/>
    <mergeCell ref="A49:H49"/>
    <mergeCell ref="A50:H50"/>
    <mergeCell ref="A40:D40"/>
    <mergeCell ref="F40:H40"/>
    <mergeCell ref="A42:B45"/>
    <mergeCell ref="G42:H42"/>
    <mergeCell ref="G43:H45"/>
  </mergeCells>
  <printOptions horizontalCentered="1"/>
  <pageMargins left="0.984251968503937" right="0.5905511811023623" top="0.3937007874015748" bottom="0.3937007874015748" header="0.5118110236220472" footer="0.5118110236220472"/>
  <pageSetup fitToHeight="2" horizontalDpi="300" verticalDpi="300" orientation="portrait" paperSize="9" scale="75" r:id="rId3"/>
  <rowBreaks count="1" manualBreakCount="1">
    <brk id="67" max="7" man="1"/>
  </rowBreaks>
  <ignoredErrors>
    <ignoredError sqref="D36:D38 D19:D33" numberStoredAsText="1"/>
    <ignoredError sqref="F43:F45 G4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Landesbetrieb Wald und Holz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dvetter</dc:creator>
  <cp:keywords/>
  <dc:description/>
  <cp:lastModifiedBy>Vetter, Dieter</cp:lastModifiedBy>
  <cp:lastPrinted>2013-11-29T10:05:13Z</cp:lastPrinted>
  <dcterms:created xsi:type="dcterms:W3CDTF">2009-05-07T13:29:26Z</dcterms:created>
  <dcterms:modified xsi:type="dcterms:W3CDTF">2013-12-11T07:31:42Z</dcterms:modified>
  <cp:category/>
  <cp:version/>
  <cp:contentType/>
  <cp:contentStatus/>
</cp:coreProperties>
</file>